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重庆市公共卫生医疗救治中心2021年上半年公招成绩及参加体检人" sheetId="1" r:id="rId1"/>
  </sheets>
  <definedNames>
    <definedName name="_xlnm.Print_Area" localSheetId="0">'重庆市公共卫生医疗救治中心2021年上半年公招成绩及参加体检人'!$A$1:$Q$31</definedName>
    <definedName name="_xlnm.Print_Titles" localSheetId="0">'重庆市公共卫生医疗救治中心2021年上半年公招成绩及参加体检人'!$1:$3</definedName>
    <definedName name="_xlnm._FilterDatabase" localSheetId="0" hidden="1">'重庆市公共卫生医疗救治中心2021年上半年公招成绩及参加体检人'!$A$3:$T$30</definedName>
  </definedNames>
  <calcPr fullCalcOnLoad="1"/>
</workbook>
</file>

<file path=xl/sharedStrings.xml><?xml version="1.0" encoding="utf-8"?>
<sst xmlns="http://schemas.openxmlformats.org/spreadsheetml/2006/main" count="184" uniqueCount="83">
  <si>
    <t>重庆市公共卫生医疗救治中心2021年上半年公招成绩及参加体检人员公布表</t>
  </si>
  <si>
    <t>序号</t>
  </si>
  <si>
    <t>准考证号</t>
  </si>
  <si>
    <t>身份证号</t>
  </si>
  <si>
    <t>报考岗位</t>
  </si>
  <si>
    <t>公共科目</t>
  </si>
  <si>
    <t>专业科目</t>
  </si>
  <si>
    <t>专业技能测试（试岗）</t>
  </si>
  <si>
    <t>综合面试（结构化面试）</t>
  </si>
  <si>
    <t>总分</t>
  </si>
  <si>
    <t>拟招聘人数</t>
  </si>
  <si>
    <t>名次</t>
  </si>
  <si>
    <t>是否进入体检</t>
  </si>
  <si>
    <t>岗位类别（备注）</t>
  </si>
  <si>
    <t>考试成绩</t>
  </si>
  <si>
    <t>折算</t>
  </si>
  <si>
    <t>试岗成绩</t>
  </si>
  <si>
    <t>结构化面试成绩</t>
  </si>
  <si>
    <t>12022024718</t>
  </si>
  <si>
    <t>500106199306220018</t>
  </si>
  <si>
    <t>会计师</t>
  </si>
  <si>
    <t>/</t>
  </si>
  <si>
    <t>是</t>
  </si>
  <si>
    <t>B类</t>
  </si>
  <si>
    <t>12022025226</t>
  </si>
  <si>
    <t>500223199303028903</t>
  </si>
  <si>
    <t>否</t>
  </si>
  <si>
    <t>12022024624</t>
  </si>
  <si>
    <t>511622198703208624</t>
  </si>
  <si>
    <t>12023213728</t>
  </si>
  <si>
    <t>500384199206173824</t>
  </si>
  <si>
    <t>人事科干事</t>
  </si>
  <si>
    <t>12023191217</t>
  </si>
  <si>
    <t>500222199210233725</t>
  </si>
  <si>
    <t>12023151116</t>
  </si>
  <si>
    <t>511622199409132811</t>
  </si>
  <si>
    <t>12023130803</t>
  </si>
  <si>
    <t>511623199002152788</t>
  </si>
  <si>
    <t>院办公室干事</t>
  </si>
  <si>
    <t>12023223821</t>
  </si>
  <si>
    <t>500234199211155760</t>
  </si>
  <si>
    <t>12023171512</t>
  </si>
  <si>
    <t>500235199204066328</t>
  </si>
  <si>
    <t>12028014130</t>
  </si>
  <si>
    <t>500230199007080284</t>
  </si>
  <si>
    <t>呼吸内科医师</t>
  </si>
  <si>
    <t>D类（结构化面试成绩低于75分）</t>
  </si>
  <si>
    <t>12028011804</t>
  </si>
  <si>
    <t>510502198506158021</t>
  </si>
  <si>
    <t>D类（放弃面试）</t>
  </si>
  <si>
    <t>12028013707</t>
  </si>
  <si>
    <t>500112199208172523</t>
  </si>
  <si>
    <t>平顶山院区急诊医学科外科医师</t>
  </si>
  <si>
    <t>D类</t>
  </si>
  <si>
    <t>12028010422</t>
  </si>
  <si>
    <t>511621198808288740</t>
  </si>
  <si>
    <t>歌乐山院区急诊医学科外科医师</t>
  </si>
  <si>
    <t>12028021317</t>
  </si>
  <si>
    <t>50024319930911172X</t>
  </si>
  <si>
    <t>平顶山院区重症医学科医师</t>
  </si>
  <si>
    <t>12028013618</t>
  </si>
  <si>
    <t>500222199207192424</t>
  </si>
  <si>
    <t>12028015301</t>
  </si>
  <si>
    <t>510902199008111585</t>
  </si>
  <si>
    <t>12028012126</t>
  </si>
  <si>
    <t>500222199009209141</t>
  </si>
  <si>
    <t>51352219820605021X</t>
  </si>
  <si>
    <t>结核科医师</t>
  </si>
  <si>
    <t>A类</t>
  </si>
  <si>
    <t>500106198902283846</t>
  </si>
  <si>
    <t>神经内科医师</t>
  </si>
  <si>
    <t>C类</t>
  </si>
  <si>
    <t>500237199404180021</t>
  </si>
  <si>
    <t>医学影像科医师</t>
  </si>
  <si>
    <t>640382199502190045</t>
  </si>
  <si>
    <t>儿科医师</t>
  </si>
  <si>
    <t>430421199404221753</t>
  </si>
  <si>
    <t>病理科医师</t>
  </si>
  <si>
    <t>430426198810155154</t>
  </si>
  <si>
    <t>胸心外科医师</t>
  </si>
  <si>
    <t>说明：
1.成绩四舍五入保留两位小数。
2.
（1）A类岗位考核总成绩=面试（含面谈）成绩。
（2）B类岗位考试总成绩=公共科目笔试成绩×30%+专业科目笔试成绩×30%+综合面试成绩×40%。
（3）C类岗位考核总成绩=专业技能测试成绩×60%+综合面试成绩×40%。
（4）D类岗位考试总成绩=公共科目笔试成绩×30%+专业科目笔试成绩×20%+专业技能测试成绩×20%+综合面试成绩×30%。。
3.根据“重庆市2021年上半年公开招（选）聘市属事业单位工作人员公告”规定，面试成绩未达到60分者，以及未能形成有效竞争的岗位考生面试成绩未达到75分者，不得确定为体检人选。
4.请进入体检的人员于2021年6月11日（周五）上午8:00持本人身份证准时到指定地点报到。人事科将电话通知，请考生保持通讯畅通。由单位统一组织前往体检医院进行体检（需空腹），逾期视为自动放弃。请相关人员及时登录我中心网站查看《体检须知》。</t>
  </si>
  <si>
    <t>重庆市公共卫生医疗救治中心</t>
  </si>
  <si>
    <t>2021.6.10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</si>
</sst>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29" fillId="0" borderId="0">
      <alignment vertical="center"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 shrinkToFit="1"/>
    </xf>
    <xf numFmtId="49" fontId="8" fillId="0" borderId="11" xfId="0" applyNumberFormat="1" applyFont="1" applyFill="1" applyBorder="1" applyAlignment="1">
      <alignment horizontal="center" vertical="center" wrapText="1" shrinkToFi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 shrinkToFi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pane ySplit="3" topLeftCell="A10" activePane="bottomLeft" state="frozen"/>
      <selection pane="bottomLeft" activeCell="U13" sqref="U13"/>
    </sheetView>
  </sheetViews>
  <sheetFormatPr defaultColWidth="9.00390625" defaultRowHeight="14.25"/>
  <cols>
    <col min="1" max="1" width="3.75390625" style="6" customWidth="1"/>
    <col min="2" max="2" width="11.00390625" style="7" customWidth="1"/>
    <col min="3" max="3" width="17.375" style="7" customWidth="1"/>
    <col min="4" max="4" width="15.50390625" style="8" customWidth="1"/>
    <col min="5" max="5" width="7.125" style="9" customWidth="1"/>
    <col min="6" max="6" width="7.125" style="10" customWidth="1"/>
    <col min="7" max="7" width="7.125" style="9" customWidth="1"/>
    <col min="8" max="8" width="7.125" style="10" customWidth="1"/>
    <col min="9" max="9" width="7.125" style="11" customWidth="1"/>
    <col min="10" max="10" width="7.125" style="12" customWidth="1"/>
    <col min="11" max="11" width="7.125" style="13" customWidth="1"/>
    <col min="12" max="12" width="7.125" style="14" customWidth="1"/>
    <col min="13" max="13" width="7.125" style="15" customWidth="1"/>
    <col min="14" max="15" width="4.50390625" style="14" customWidth="1"/>
    <col min="16" max="16" width="6.625" style="15" customWidth="1"/>
    <col min="17" max="17" width="16.00390625" style="16" customWidth="1"/>
    <col min="18" max="19" width="9.00390625" style="16" customWidth="1"/>
    <col min="20" max="20" width="11.125" style="16" bestFit="1" customWidth="1"/>
    <col min="21" max="16384" width="9.00390625" style="16" customWidth="1"/>
  </cols>
  <sheetData>
    <row r="1" spans="1:17" s="1" customFormat="1" ht="35.2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7"/>
      <c r="K1" s="18"/>
      <c r="L1" s="17"/>
      <c r="M1" s="17"/>
      <c r="N1" s="17"/>
      <c r="O1" s="17"/>
      <c r="P1" s="17"/>
      <c r="Q1" s="17"/>
    </row>
    <row r="2" spans="1:17" s="2" customFormat="1" ht="30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/>
      <c r="G2" s="20" t="s">
        <v>6</v>
      </c>
      <c r="H2" s="20"/>
      <c r="I2" s="20" t="s">
        <v>7</v>
      </c>
      <c r="J2" s="32"/>
      <c r="K2" s="20" t="s">
        <v>8</v>
      </c>
      <c r="L2" s="32"/>
      <c r="M2" s="32" t="s">
        <v>9</v>
      </c>
      <c r="N2" s="32" t="s">
        <v>10</v>
      </c>
      <c r="O2" s="33" t="s">
        <v>11</v>
      </c>
      <c r="P2" s="32" t="s">
        <v>12</v>
      </c>
      <c r="Q2" s="32" t="s">
        <v>13</v>
      </c>
    </row>
    <row r="3" spans="1:17" s="2" customFormat="1" ht="41.25" customHeight="1">
      <c r="A3" s="19"/>
      <c r="B3" s="20"/>
      <c r="C3" s="20"/>
      <c r="D3" s="20"/>
      <c r="E3" s="21" t="s">
        <v>14</v>
      </c>
      <c r="F3" s="22" t="s">
        <v>15</v>
      </c>
      <c r="G3" s="21" t="s">
        <v>14</v>
      </c>
      <c r="H3" s="22" t="s">
        <v>15</v>
      </c>
      <c r="I3" s="34" t="s">
        <v>16</v>
      </c>
      <c r="J3" s="22" t="s">
        <v>15</v>
      </c>
      <c r="K3" s="19" t="s">
        <v>17</v>
      </c>
      <c r="L3" s="22" t="s">
        <v>15</v>
      </c>
      <c r="M3" s="32"/>
      <c r="N3" s="32"/>
      <c r="O3" s="35"/>
      <c r="P3" s="32"/>
      <c r="Q3" s="32"/>
    </row>
    <row r="4" spans="1:17" s="3" customFormat="1" ht="28.5" customHeight="1">
      <c r="A4" s="19">
        <v>1</v>
      </c>
      <c r="B4" s="23" t="s">
        <v>18</v>
      </c>
      <c r="C4" s="23" t="s">
        <v>19</v>
      </c>
      <c r="D4" s="24" t="s">
        <v>20</v>
      </c>
      <c r="E4" s="19">
        <v>71</v>
      </c>
      <c r="F4" s="25">
        <f>E4*0.3</f>
        <v>21.3</v>
      </c>
      <c r="G4" s="19">
        <v>83</v>
      </c>
      <c r="H4" s="25">
        <f>G4*0.3</f>
        <v>24.9</v>
      </c>
      <c r="I4" s="19" t="s">
        <v>21</v>
      </c>
      <c r="J4" s="19" t="s">
        <v>21</v>
      </c>
      <c r="K4" s="26">
        <v>82.7</v>
      </c>
      <c r="L4" s="36">
        <f>K4*0.4</f>
        <v>33.080000000000005</v>
      </c>
      <c r="M4" s="26">
        <f>F4+H4+L4</f>
        <v>79.28</v>
      </c>
      <c r="N4" s="37">
        <v>1</v>
      </c>
      <c r="O4" s="32">
        <v>1</v>
      </c>
      <c r="P4" s="19" t="s">
        <v>22</v>
      </c>
      <c r="Q4" s="32" t="s">
        <v>23</v>
      </c>
    </row>
    <row r="5" spans="1:17" s="4" customFormat="1" ht="28.5" customHeight="1">
      <c r="A5" s="19">
        <v>2</v>
      </c>
      <c r="B5" s="23" t="s">
        <v>24</v>
      </c>
      <c r="C5" s="23" t="s">
        <v>25</v>
      </c>
      <c r="D5" s="24" t="s">
        <v>20</v>
      </c>
      <c r="E5" s="19">
        <v>67.5</v>
      </c>
      <c r="F5" s="25">
        <f aca="true" t="shared" si="0" ref="F5:F20">E5*0.3</f>
        <v>20.25</v>
      </c>
      <c r="G5" s="19">
        <v>86</v>
      </c>
      <c r="H5" s="25">
        <f aca="true" t="shared" si="1" ref="H5:H12">G5*0.3</f>
        <v>25.8</v>
      </c>
      <c r="I5" s="19" t="s">
        <v>21</v>
      </c>
      <c r="J5" s="19" t="s">
        <v>21</v>
      </c>
      <c r="K5" s="26">
        <v>74.04</v>
      </c>
      <c r="L5" s="36">
        <f aca="true" t="shared" si="2" ref="L5:L12">K5*0.4</f>
        <v>29.616000000000003</v>
      </c>
      <c r="M5" s="26">
        <f aca="true" t="shared" si="3" ref="M5:M12">F5+H5+L5</f>
        <v>75.666</v>
      </c>
      <c r="N5" s="37"/>
      <c r="O5" s="19">
        <v>2</v>
      </c>
      <c r="P5" s="19" t="s">
        <v>26</v>
      </c>
      <c r="Q5" s="32" t="s">
        <v>23</v>
      </c>
    </row>
    <row r="6" spans="1:17" s="3" customFormat="1" ht="28.5" customHeight="1">
      <c r="A6" s="19">
        <v>3</v>
      </c>
      <c r="B6" s="23" t="s">
        <v>27</v>
      </c>
      <c r="C6" s="23" t="s">
        <v>28</v>
      </c>
      <c r="D6" s="24" t="s">
        <v>20</v>
      </c>
      <c r="E6" s="19">
        <v>64</v>
      </c>
      <c r="F6" s="25">
        <f t="shared" si="0"/>
        <v>19.2</v>
      </c>
      <c r="G6" s="19">
        <v>76</v>
      </c>
      <c r="H6" s="25">
        <f t="shared" si="1"/>
        <v>22.8</v>
      </c>
      <c r="I6" s="19" t="s">
        <v>21</v>
      </c>
      <c r="J6" s="19" t="s">
        <v>21</v>
      </c>
      <c r="K6" s="26">
        <v>71.6</v>
      </c>
      <c r="L6" s="36">
        <f t="shared" si="2"/>
        <v>28.64</v>
      </c>
      <c r="M6" s="26">
        <f t="shared" si="3"/>
        <v>70.64</v>
      </c>
      <c r="N6" s="37"/>
      <c r="O6" s="32">
        <v>3</v>
      </c>
      <c r="P6" s="19" t="s">
        <v>26</v>
      </c>
      <c r="Q6" s="32" t="s">
        <v>23</v>
      </c>
    </row>
    <row r="7" spans="1:17" s="3" customFormat="1" ht="28.5" customHeight="1">
      <c r="A7" s="19">
        <v>4</v>
      </c>
      <c r="B7" s="23" t="s">
        <v>29</v>
      </c>
      <c r="C7" s="23" t="s">
        <v>30</v>
      </c>
      <c r="D7" s="24" t="s">
        <v>31</v>
      </c>
      <c r="E7" s="19">
        <v>84</v>
      </c>
      <c r="F7" s="25">
        <f t="shared" si="0"/>
        <v>25.2</v>
      </c>
      <c r="G7" s="19">
        <v>85</v>
      </c>
      <c r="H7" s="25">
        <f t="shared" si="1"/>
        <v>25.5</v>
      </c>
      <c r="I7" s="19" t="s">
        <v>21</v>
      </c>
      <c r="J7" s="19" t="s">
        <v>21</v>
      </c>
      <c r="K7" s="26">
        <v>79.4</v>
      </c>
      <c r="L7" s="36">
        <f t="shared" si="2"/>
        <v>31.760000000000005</v>
      </c>
      <c r="M7" s="26">
        <f t="shared" si="3"/>
        <v>82.46000000000001</v>
      </c>
      <c r="N7" s="37">
        <v>1</v>
      </c>
      <c r="O7" s="32">
        <v>2</v>
      </c>
      <c r="P7" s="19" t="s">
        <v>26</v>
      </c>
      <c r="Q7" s="32" t="s">
        <v>23</v>
      </c>
    </row>
    <row r="8" spans="1:17" s="3" customFormat="1" ht="28.5" customHeight="1">
      <c r="A8" s="19">
        <v>5</v>
      </c>
      <c r="B8" s="23" t="s">
        <v>32</v>
      </c>
      <c r="C8" s="23" t="s">
        <v>33</v>
      </c>
      <c r="D8" s="24" t="s">
        <v>31</v>
      </c>
      <c r="E8" s="19">
        <v>78.5</v>
      </c>
      <c r="F8" s="25">
        <f t="shared" si="0"/>
        <v>23.55</v>
      </c>
      <c r="G8" s="19">
        <v>83.5</v>
      </c>
      <c r="H8" s="25">
        <f t="shared" si="1"/>
        <v>25.05</v>
      </c>
      <c r="I8" s="19" t="s">
        <v>21</v>
      </c>
      <c r="J8" s="19" t="s">
        <v>21</v>
      </c>
      <c r="K8" s="26">
        <v>87.1</v>
      </c>
      <c r="L8" s="36">
        <f t="shared" si="2"/>
        <v>34.839999999999996</v>
      </c>
      <c r="M8" s="26">
        <f t="shared" si="3"/>
        <v>83.44</v>
      </c>
      <c r="N8" s="37"/>
      <c r="O8" s="32">
        <v>1</v>
      </c>
      <c r="P8" s="19" t="s">
        <v>22</v>
      </c>
      <c r="Q8" s="32" t="s">
        <v>23</v>
      </c>
    </row>
    <row r="9" spans="1:17" s="3" customFormat="1" ht="28.5" customHeight="1">
      <c r="A9" s="19">
        <v>6</v>
      </c>
      <c r="B9" s="23" t="s">
        <v>34</v>
      </c>
      <c r="C9" s="23" t="s">
        <v>35</v>
      </c>
      <c r="D9" s="24" t="s">
        <v>31</v>
      </c>
      <c r="E9" s="19">
        <v>78.5</v>
      </c>
      <c r="F9" s="25">
        <f t="shared" si="0"/>
        <v>23.55</v>
      </c>
      <c r="G9" s="19">
        <v>82</v>
      </c>
      <c r="H9" s="25">
        <f t="shared" si="1"/>
        <v>24.599999999999998</v>
      </c>
      <c r="I9" s="19" t="s">
        <v>21</v>
      </c>
      <c r="J9" s="19" t="s">
        <v>21</v>
      </c>
      <c r="K9" s="26">
        <v>74.8</v>
      </c>
      <c r="L9" s="36">
        <f t="shared" si="2"/>
        <v>29.92</v>
      </c>
      <c r="M9" s="26">
        <f t="shared" si="3"/>
        <v>78.07</v>
      </c>
      <c r="N9" s="37"/>
      <c r="O9" s="32">
        <v>3</v>
      </c>
      <c r="P9" s="19" t="s">
        <v>26</v>
      </c>
      <c r="Q9" s="32" t="s">
        <v>23</v>
      </c>
    </row>
    <row r="10" spans="1:17" s="3" customFormat="1" ht="28.5" customHeight="1">
      <c r="A10" s="19">
        <v>7</v>
      </c>
      <c r="B10" s="23" t="s">
        <v>36</v>
      </c>
      <c r="C10" s="23" t="s">
        <v>37</v>
      </c>
      <c r="D10" s="24" t="s">
        <v>38</v>
      </c>
      <c r="E10" s="19">
        <v>73.5</v>
      </c>
      <c r="F10" s="25">
        <f t="shared" si="0"/>
        <v>22.05</v>
      </c>
      <c r="G10" s="19">
        <v>88</v>
      </c>
      <c r="H10" s="25">
        <f t="shared" si="1"/>
        <v>26.4</v>
      </c>
      <c r="I10" s="19" t="s">
        <v>21</v>
      </c>
      <c r="J10" s="19" t="s">
        <v>21</v>
      </c>
      <c r="K10" s="26">
        <v>79.4</v>
      </c>
      <c r="L10" s="36">
        <f t="shared" si="2"/>
        <v>31.760000000000005</v>
      </c>
      <c r="M10" s="26">
        <f t="shared" si="3"/>
        <v>80.21000000000001</v>
      </c>
      <c r="N10" s="37">
        <v>1</v>
      </c>
      <c r="O10" s="32">
        <v>1</v>
      </c>
      <c r="P10" s="19" t="s">
        <v>22</v>
      </c>
      <c r="Q10" s="32" t="s">
        <v>23</v>
      </c>
    </row>
    <row r="11" spans="1:17" s="3" customFormat="1" ht="28.5" customHeight="1">
      <c r="A11" s="19">
        <v>8</v>
      </c>
      <c r="B11" s="23" t="s">
        <v>39</v>
      </c>
      <c r="C11" s="23" t="s">
        <v>40</v>
      </c>
      <c r="D11" s="24" t="s">
        <v>38</v>
      </c>
      <c r="E11" s="19">
        <v>79</v>
      </c>
      <c r="F11" s="25">
        <f t="shared" si="0"/>
        <v>23.7</v>
      </c>
      <c r="G11" s="19">
        <v>82</v>
      </c>
      <c r="H11" s="25">
        <f t="shared" si="1"/>
        <v>24.599999999999998</v>
      </c>
      <c r="I11" s="19" t="s">
        <v>21</v>
      </c>
      <c r="J11" s="19" t="s">
        <v>21</v>
      </c>
      <c r="K11" s="26">
        <v>74.28</v>
      </c>
      <c r="L11" s="36">
        <f t="shared" si="2"/>
        <v>29.712000000000003</v>
      </c>
      <c r="M11" s="26">
        <f t="shared" si="3"/>
        <v>78.012</v>
      </c>
      <c r="N11" s="37"/>
      <c r="O11" s="32">
        <v>2</v>
      </c>
      <c r="P11" s="19" t="s">
        <v>26</v>
      </c>
      <c r="Q11" s="32" t="s">
        <v>23</v>
      </c>
    </row>
    <row r="12" spans="1:17" s="3" customFormat="1" ht="28.5" customHeight="1">
      <c r="A12" s="19">
        <v>9</v>
      </c>
      <c r="B12" s="23" t="s">
        <v>41</v>
      </c>
      <c r="C12" s="23" t="s">
        <v>42</v>
      </c>
      <c r="D12" s="24" t="s">
        <v>38</v>
      </c>
      <c r="E12" s="19">
        <v>75.5</v>
      </c>
      <c r="F12" s="25">
        <f t="shared" si="0"/>
        <v>22.65</v>
      </c>
      <c r="G12" s="19">
        <v>82</v>
      </c>
      <c r="H12" s="25">
        <f t="shared" si="1"/>
        <v>24.599999999999998</v>
      </c>
      <c r="I12" s="19" t="s">
        <v>21</v>
      </c>
      <c r="J12" s="19" t="s">
        <v>21</v>
      </c>
      <c r="K12" s="26">
        <v>74.94</v>
      </c>
      <c r="L12" s="36">
        <f t="shared" si="2"/>
        <v>29.976</v>
      </c>
      <c r="M12" s="26">
        <f t="shared" si="3"/>
        <v>77.226</v>
      </c>
      <c r="N12" s="37"/>
      <c r="O12" s="32">
        <v>3</v>
      </c>
      <c r="P12" s="19" t="s">
        <v>26</v>
      </c>
      <c r="Q12" s="32" t="s">
        <v>23</v>
      </c>
    </row>
    <row r="13" spans="1:20" s="4" customFormat="1" ht="28.5" customHeight="1">
      <c r="A13" s="19">
        <v>10</v>
      </c>
      <c r="B13" s="23" t="s">
        <v>43</v>
      </c>
      <c r="C13" s="23" t="s">
        <v>44</v>
      </c>
      <c r="D13" s="24" t="s">
        <v>45</v>
      </c>
      <c r="E13" s="19">
        <v>47</v>
      </c>
      <c r="F13" s="26">
        <f t="shared" si="0"/>
        <v>14.1</v>
      </c>
      <c r="G13" s="19">
        <v>68</v>
      </c>
      <c r="H13" s="26">
        <f aca="true" t="shared" si="4" ref="H13:H20">G13*0.2</f>
        <v>13.600000000000001</v>
      </c>
      <c r="I13" s="26">
        <v>87.6</v>
      </c>
      <c r="J13" s="34">
        <f aca="true" t="shared" si="5" ref="J13:J20">I13*0.2</f>
        <v>17.52</v>
      </c>
      <c r="K13" s="26">
        <v>73.5</v>
      </c>
      <c r="L13" s="26">
        <f aca="true" t="shared" si="6" ref="L13:L18">K13*0.3</f>
        <v>22.05</v>
      </c>
      <c r="M13" s="26">
        <f aca="true" t="shared" si="7" ref="M13:M20">F13+H13+J13+L13</f>
        <v>67.27</v>
      </c>
      <c r="N13" s="37">
        <v>1</v>
      </c>
      <c r="O13" s="37">
        <v>1</v>
      </c>
      <c r="P13" s="19" t="s">
        <v>26</v>
      </c>
      <c r="Q13" s="19" t="s">
        <v>46</v>
      </c>
      <c r="T13" s="46"/>
    </row>
    <row r="14" spans="1:20" s="4" customFormat="1" ht="28.5" customHeight="1">
      <c r="A14" s="19">
        <v>11</v>
      </c>
      <c r="B14" s="23" t="s">
        <v>47</v>
      </c>
      <c r="C14" s="23" t="s">
        <v>48</v>
      </c>
      <c r="D14" s="24" t="s">
        <v>45</v>
      </c>
      <c r="E14" s="19">
        <v>42.5</v>
      </c>
      <c r="F14" s="26">
        <f t="shared" si="0"/>
        <v>12.75</v>
      </c>
      <c r="G14" s="19">
        <v>63</v>
      </c>
      <c r="H14" s="26">
        <f t="shared" si="4"/>
        <v>12.600000000000001</v>
      </c>
      <c r="I14" s="26">
        <v>0</v>
      </c>
      <c r="J14" s="34">
        <f t="shared" si="5"/>
        <v>0</v>
      </c>
      <c r="K14" s="26">
        <v>0</v>
      </c>
      <c r="L14" s="26">
        <f t="shared" si="6"/>
        <v>0</v>
      </c>
      <c r="M14" s="26">
        <f t="shared" si="7"/>
        <v>25.35</v>
      </c>
      <c r="N14" s="37"/>
      <c r="O14" s="37">
        <v>2</v>
      </c>
      <c r="P14" s="19" t="s">
        <v>26</v>
      </c>
      <c r="Q14" s="19" t="s">
        <v>49</v>
      </c>
      <c r="T14" s="46"/>
    </row>
    <row r="15" spans="1:17" s="3" customFormat="1" ht="28.5" customHeight="1">
      <c r="A15" s="19">
        <v>12</v>
      </c>
      <c r="B15" s="23" t="s">
        <v>50</v>
      </c>
      <c r="C15" s="23" t="s">
        <v>51</v>
      </c>
      <c r="D15" s="24" t="s">
        <v>52</v>
      </c>
      <c r="E15" s="19">
        <v>46</v>
      </c>
      <c r="F15" s="25">
        <f t="shared" si="0"/>
        <v>13.799999999999999</v>
      </c>
      <c r="G15" s="19">
        <v>62</v>
      </c>
      <c r="H15" s="25">
        <f t="shared" si="4"/>
        <v>12.4</v>
      </c>
      <c r="I15" s="25">
        <v>78</v>
      </c>
      <c r="J15" s="38">
        <f t="shared" si="5"/>
        <v>15.600000000000001</v>
      </c>
      <c r="K15" s="26">
        <v>80.74</v>
      </c>
      <c r="L15" s="36">
        <f t="shared" si="6"/>
        <v>24.221999999999998</v>
      </c>
      <c r="M15" s="26">
        <f t="shared" si="7"/>
        <v>66.02199999999999</v>
      </c>
      <c r="N15" s="37">
        <v>1</v>
      </c>
      <c r="O15" s="37">
        <v>1</v>
      </c>
      <c r="P15" s="19" t="s">
        <v>22</v>
      </c>
      <c r="Q15" s="32" t="s">
        <v>53</v>
      </c>
    </row>
    <row r="16" spans="1:17" s="3" customFormat="1" ht="28.5" customHeight="1">
      <c r="A16" s="19">
        <v>13</v>
      </c>
      <c r="B16" s="23" t="s">
        <v>54</v>
      </c>
      <c r="C16" s="23" t="s">
        <v>55</v>
      </c>
      <c r="D16" s="27" t="s">
        <v>56</v>
      </c>
      <c r="E16" s="28">
        <v>42</v>
      </c>
      <c r="F16" s="25">
        <f t="shared" si="0"/>
        <v>12.6</v>
      </c>
      <c r="G16" s="28">
        <v>61</v>
      </c>
      <c r="H16" s="25">
        <f t="shared" si="4"/>
        <v>12.200000000000001</v>
      </c>
      <c r="I16" s="25">
        <v>0</v>
      </c>
      <c r="J16" s="38">
        <f t="shared" si="5"/>
        <v>0</v>
      </c>
      <c r="K16" s="26">
        <v>0</v>
      </c>
      <c r="L16" s="36">
        <f t="shared" si="6"/>
        <v>0</v>
      </c>
      <c r="M16" s="26">
        <f t="shared" si="7"/>
        <v>24.8</v>
      </c>
      <c r="N16" s="37"/>
      <c r="O16" s="37">
        <v>2</v>
      </c>
      <c r="P16" s="19" t="s">
        <v>26</v>
      </c>
      <c r="Q16" s="19" t="s">
        <v>49</v>
      </c>
    </row>
    <row r="17" spans="1:17" s="3" customFormat="1" ht="28.5" customHeight="1">
      <c r="A17" s="19">
        <v>14</v>
      </c>
      <c r="B17" s="23" t="s">
        <v>57</v>
      </c>
      <c r="C17" s="23" t="s">
        <v>58</v>
      </c>
      <c r="D17" s="24" t="s">
        <v>59</v>
      </c>
      <c r="E17" s="19">
        <v>52</v>
      </c>
      <c r="F17" s="25">
        <f t="shared" si="0"/>
        <v>15.6</v>
      </c>
      <c r="G17" s="19">
        <v>61</v>
      </c>
      <c r="H17" s="25">
        <f t="shared" si="4"/>
        <v>12.200000000000001</v>
      </c>
      <c r="I17" s="25">
        <v>88.6</v>
      </c>
      <c r="J17" s="38">
        <f t="shared" si="5"/>
        <v>17.72</v>
      </c>
      <c r="K17" s="26">
        <v>78.7</v>
      </c>
      <c r="L17" s="36">
        <f t="shared" si="6"/>
        <v>23.61</v>
      </c>
      <c r="M17" s="26">
        <f t="shared" si="7"/>
        <v>69.13</v>
      </c>
      <c r="N17" s="39">
        <v>1</v>
      </c>
      <c r="O17" s="37">
        <v>1</v>
      </c>
      <c r="P17" s="19" t="s">
        <v>22</v>
      </c>
      <c r="Q17" s="32" t="s">
        <v>53</v>
      </c>
    </row>
    <row r="18" spans="1:17" s="3" customFormat="1" ht="28.5" customHeight="1">
      <c r="A18" s="19">
        <v>15</v>
      </c>
      <c r="B18" s="23" t="s">
        <v>60</v>
      </c>
      <c r="C18" s="23" t="s">
        <v>61</v>
      </c>
      <c r="D18" s="24" t="s">
        <v>59</v>
      </c>
      <c r="E18" s="19">
        <v>43</v>
      </c>
      <c r="F18" s="25">
        <f t="shared" si="0"/>
        <v>12.9</v>
      </c>
      <c r="G18" s="19">
        <v>68</v>
      </c>
      <c r="H18" s="25">
        <f t="shared" si="4"/>
        <v>13.600000000000001</v>
      </c>
      <c r="I18" s="25">
        <v>89.33</v>
      </c>
      <c r="J18" s="38">
        <f t="shared" si="5"/>
        <v>17.866</v>
      </c>
      <c r="K18" s="26">
        <v>69.1</v>
      </c>
      <c r="L18" s="36">
        <f t="shared" si="6"/>
        <v>20.729999999999997</v>
      </c>
      <c r="M18" s="26">
        <f t="shared" si="7"/>
        <v>65.096</v>
      </c>
      <c r="N18" s="39"/>
      <c r="O18" s="37">
        <v>2</v>
      </c>
      <c r="P18" s="19" t="s">
        <v>26</v>
      </c>
      <c r="Q18" s="32" t="s">
        <v>53</v>
      </c>
    </row>
    <row r="19" spans="1:17" s="3" customFormat="1" ht="28.5" customHeight="1">
      <c r="A19" s="19">
        <v>16</v>
      </c>
      <c r="B19" s="23" t="s">
        <v>62</v>
      </c>
      <c r="C19" s="23" t="s">
        <v>63</v>
      </c>
      <c r="D19" s="24" t="s">
        <v>59</v>
      </c>
      <c r="E19" s="28">
        <v>50.5</v>
      </c>
      <c r="F19" s="25">
        <f t="shared" si="0"/>
        <v>15.149999999999999</v>
      </c>
      <c r="G19" s="28">
        <v>68</v>
      </c>
      <c r="H19" s="25">
        <f t="shared" si="4"/>
        <v>13.600000000000001</v>
      </c>
      <c r="I19" s="25">
        <v>53</v>
      </c>
      <c r="J19" s="38">
        <f t="shared" si="5"/>
        <v>10.600000000000001</v>
      </c>
      <c r="K19" s="26">
        <v>0</v>
      </c>
      <c r="L19" s="36">
        <v>0</v>
      </c>
      <c r="M19" s="26">
        <f t="shared" si="7"/>
        <v>39.35</v>
      </c>
      <c r="N19" s="39"/>
      <c r="O19" s="37">
        <v>3</v>
      </c>
      <c r="P19" s="19" t="s">
        <v>26</v>
      </c>
      <c r="Q19" s="19" t="s">
        <v>49</v>
      </c>
    </row>
    <row r="20" spans="1:17" s="3" customFormat="1" ht="28.5" customHeight="1">
      <c r="A20" s="19">
        <v>17</v>
      </c>
      <c r="B20" s="23" t="s">
        <v>64</v>
      </c>
      <c r="C20" s="23" t="s">
        <v>65</v>
      </c>
      <c r="D20" s="24" t="s">
        <v>59</v>
      </c>
      <c r="E20" s="28">
        <v>45</v>
      </c>
      <c r="F20" s="25">
        <f t="shared" si="0"/>
        <v>13.5</v>
      </c>
      <c r="G20" s="28">
        <v>66</v>
      </c>
      <c r="H20" s="25">
        <f t="shared" si="4"/>
        <v>13.200000000000001</v>
      </c>
      <c r="I20" s="25">
        <v>0</v>
      </c>
      <c r="J20" s="38">
        <f t="shared" si="5"/>
        <v>0</v>
      </c>
      <c r="K20" s="26">
        <v>0</v>
      </c>
      <c r="L20" s="36">
        <f>K20*0.3</f>
        <v>0</v>
      </c>
      <c r="M20" s="26">
        <f t="shared" si="7"/>
        <v>26.700000000000003</v>
      </c>
      <c r="N20" s="39"/>
      <c r="O20" s="37">
        <v>4</v>
      </c>
      <c r="P20" s="19" t="s">
        <v>26</v>
      </c>
      <c r="Q20" s="19" t="s">
        <v>49</v>
      </c>
    </row>
    <row r="21" spans="1:17" s="3" customFormat="1" ht="28.5" customHeight="1">
      <c r="A21" s="19">
        <v>18</v>
      </c>
      <c r="B21" s="23" t="s">
        <v>21</v>
      </c>
      <c r="C21" s="23" t="s">
        <v>66</v>
      </c>
      <c r="D21" s="24" t="s">
        <v>67</v>
      </c>
      <c r="E21" s="19" t="s">
        <v>21</v>
      </c>
      <c r="F21" s="19" t="s">
        <v>21</v>
      </c>
      <c r="G21" s="19" t="s">
        <v>21</v>
      </c>
      <c r="H21" s="19" t="s">
        <v>21</v>
      </c>
      <c r="I21" s="19" t="s">
        <v>21</v>
      </c>
      <c r="J21" s="19" t="s">
        <v>21</v>
      </c>
      <c r="K21" s="26">
        <v>83.74</v>
      </c>
      <c r="L21" s="36">
        <f>K21*1</f>
        <v>83.74</v>
      </c>
      <c r="M21" s="26">
        <f>L21</f>
        <v>83.74</v>
      </c>
      <c r="N21" s="37">
        <v>1</v>
      </c>
      <c r="O21" s="37">
        <v>1</v>
      </c>
      <c r="P21" s="19" t="s">
        <v>22</v>
      </c>
      <c r="Q21" s="32" t="s">
        <v>68</v>
      </c>
    </row>
    <row r="22" spans="1:17" s="3" customFormat="1" ht="28.5" customHeight="1">
      <c r="A22" s="19">
        <v>19</v>
      </c>
      <c r="B22" s="23" t="s">
        <v>21</v>
      </c>
      <c r="C22" s="23" t="s">
        <v>69</v>
      </c>
      <c r="D22" s="24" t="s">
        <v>70</v>
      </c>
      <c r="E22" s="19" t="s">
        <v>21</v>
      </c>
      <c r="F22" s="19" t="s">
        <v>21</v>
      </c>
      <c r="G22" s="19" t="s">
        <v>21</v>
      </c>
      <c r="H22" s="19" t="s">
        <v>21</v>
      </c>
      <c r="I22" s="25">
        <v>87.4</v>
      </c>
      <c r="J22" s="38">
        <f>I22*0.6</f>
        <v>52.440000000000005</v>
      </c>
      <c r="K22" s="26">
        <v>80.4</v>
      </c>
      <c r="L22" s="36">
        <f>K22*0.4</f>
        <v>32.160000000000004</v>
      </c>
      <c r="M22" s="26">
        <f>J22+L22</f>
        <v>84.60000000000001</v>
      </c>
      <c r="N22" s="37">
        <v>1</v>
      </c>
      <c r="O22" s="37">
        <v>1</v>
      </c>
      <c r="P22" s="19" t="s">
        <v>22</v>
      </c>
      <c r="Q22" s="32" t="s">
        <v>71</v>
      </c>
    </row>
    <row r="23" spans="1:17" s="3" customFormat="1" ht="28.5" customHeight="1">
      <c r="A23" s="19">
        <v>20</v>
      </c>
      <c r="B23" s="23" t="s">
        <v>21</v>
      </c>
      <c r="C23" s="23" t="s">
        <v>72</v>
      </c>
      <c r="D23" s="24" t="s">
        <v>73</v>
      </c>
      <c r="E23" s="19" t="s">
        <v>21</v>
      </c>
      <c r="F23" s="19" t="s">
        <v>21</v>
      </c>
      <c r="G23" s="19" t="s">
        <v>21</v>
      </c>
      <c r="H23" s="19" t="s">
        <v>21</v>
      </c>
      <c r="I23" s="25">
        <v>86.47</v>
      </c>
      <c r="J23" s="38">
        <f>I23*0.6</f>
        <v>51.882</v>
      </c>
      <c r="K23" s="26">
        <v>73.3</v>
      </c>
      <c r="L23" s="36">
        <f>K23*0.4</f>
        <v>29.32</v>
      </c>
      <c r="M23" s="26">
        <f>J23+L23</f>
        <v>81.202</v>
      </c>
      <c r="N23" s="37">
        <v>1</v>
      </c>
      <c r="O23" s="37">
        <v>1</v>
      </c>
      <c r="P23" s="19" t="s">
        <v>22</v>
      </c>
      <c r="Q23" s="32" t="s">
        <v>71</v>
      </c>
    </row>
    <row r="24" spans="1:17" s="3" customFormat="1" ht="28.5" customHeight="1">
      <c r="A24" s="19">
        <v>21</v>
      </c>
      <c r="B24" s="23" t="s">
        <v>21</v>
      </c>
      <c r="C24" s="23" t="s">
        <v>74</v>
      </c>
      <c r="D24" s="24" t="s">
        <v>75</v>
      </c>
      <c r="E24" s="19" t="s">
        <v>21</v>
      </c>
      <c r="F24" s="19" t="s">
        <v>21</v>
      </c>
      <c r="G24" s="19" t="s">
        <v>21</v>
      </c>
      <c r="H24" s="19" t="s">
        <v>21</v>
      </c>
      <c r="I24" s="25">
        <v>87.27</v>
      </c>
      <c r="J24" s="38">
        <f>I24*0.6</f>
        <v>52.361999999999995</v>
      </c>
      <c r="K24" s="26">
        <v>86.6</v>
      </c>
      <c r="L24" s="36">
        <f>K24*0.4</f>
        <v>34.64</v>
      </c>
      <c r="M24" s="26">
        <f>J24+L24</f>
        <v>87.002</v>
      </c>
      <c r="N24" s="37">
        <v>1</v>
      </c>
      <c r="O24" s="37">
        <v>1</v>
      </c>
      <c r="P24" s="19" t="s">
        <v>22</v>
      </c>
      <c r="Q24" s="32" t="s">
        <v>71</v>
      </c>
    </row>
    <row r="25" spans="1:17" s="3" customFormat="1" ht="28.5" customHeight="1">
      <c r="A25" s="19">
        <v>22</v>
      </c>
      <c r="B25" s="23" t="s">
        <v>21</v>
      </c>
      <c r="C25" s="23" t="s">
        <v>76</v>
      </c>
      <c r="D25" s="24" t="s">
        <v>77</v>
      </c>
      <c r="E25" s="19" t="s">
        <v>21</v>
      </c>
      <c r="F25" s="19" t="s">
        <v>21</v>
      </c>
      <c r="G25" s="19" t="s">
        <v>21</v>
      </c>
      <c r="H25" s="19" t="s">
        <v>21</v>
      </c>
      <c r="I25" s="25">
        <v>83.07</v>
      </c>
      <c r="J25" s="38">
        <f>I25*0.6</f>
        <v>49.84199999999999</v>
      </c>
      <c r="K25" s="26">
        <v>85.88</v>
      </c>
      <c r="L25" s="36">
        <f>K25*0.4</f>
        <v>34.352</v>
      </c>
      <c r="M25" s="26">
        <f>J25+L25</f>
        <v>84.19399999999999</v>
      </c>
      <c r="N25" s="37">
        <v>1</v>
      </c>
      <c r="O25" s="37">
        <v>1</v>
      </c>
      <c r="P25" s="19" t="s">
        <v>22</v>
      </c>
      <c r="Q25" s="32" t="s">
        <v>71</v>
      </c>
    </row>
    <row r="26" spans="1:17" s="3" customFormat="1" ht="28.5" customHeight="1">
      <c r="A26" s="19">
        <v>23</v>
      </c>
      <c r="B26" s="23" t="s">
        <v>21</v>
      </c>
      <c r="C26" s="23" t="s">
        <v>78</v>
      </c>
      <c r="D26" s="24" t="s">
        <v>79</v>
      </c>
      <c r="E26" s="19" t="s">
        <v>21</v>
      </c>
      <c r="F26" s="19" t="s">
        <v>21</v>
      </c>
      <c r="G26" s="19" t="s">
        <v>21</v>
      </c>
      <c r="H26" s="19" t="s">
        <v>21</v>
      </c>
      <c r="I26" s="25">
        <v>83.73</v>
      </c>
      <c r="J26" s="38">
        <f>I26*0.6</f>
        <v>50.238</v>
      </c>
      <c r="K26" s="26">
        <v>76.8</v>
      </c>
      <c r="L26" s="36">
        <f>K26*0.4</f>
        <v>30.72</v>
      </c>
      <c r="M26" s="26">
        <f>J26+L26</f>
        <v>80.958</v>
      </c>
      <c r="N26" s="37">
        <v>1</v>
      </c>
      <c r="O26" s="37">
        <v>1</v>
      </c>
      <c r="P26" s="19" t="s">
        <v>22</v>
      </c>
      <c r="Q26" s="32" t="s">
        <v>71</v>
      </c>
    </row>
    <row r="27" spans="1:17" s="5" customFormat="1" ht="123" customHeight="1">
      <c r="A27" s="29" t="s">
        <v>80</v>
      </c>
      <c r="B27" s="30"/>
      <c r="C27" s="30"/>
      <c r="D27" s="31"/>
      <c r="E27" s="31"/>
      <c r="F27" s="31"/>
      <c r="G27" s="31"/>
      <c r="H27" s="31"/>
      <c r="I27" s="31"/>
      <c r="J27" s="40"/>
      <c r="K27" s="31"/>
      <c r="L27" s="40"/>
      <c r="M27" s="40"/>
      <c r="N27" s="41"/>
      <c r="O27" s="40"/>
      <c r="P27" s="40"/>
      <c r="Q27" s="40"/>
    </row>
    <row r="29" spans="13:17" ht="14.25">
      <c r="M29" s="42" t="s">
        <v>81</v>
      </c>
      <c r="N29" s="42"/>
      <c r="O29" s="42"/>
      <c r="P29" s="42"/>
      <c r="Q29" s="42"/>
    </row>
    <row r="30" spans="13:17" ht="14.25">
      <c r="M30" s="43"/>
      <c r="N30" s="44"/>
      <c r="O30" s="45" t="s">
        <v>82</v>
      </c>
      <c r="P30" s="43"/>
      <c r="Q30" s="43"/>
    </row>
  </sheetData>
  <sheetProtection/>
  <autoFilter ref="A3:T30"/>
  <mergeCells count="22">
    <mergeCell ref="A1:Q1"/>
    <mergeCell ref="E2:F2"/>
    <mergeCell ref="G2:H2"/>
    <mergeCell ref="I2:J2"/>
    <mergeCell ref="K2:L2"/>
    <mergeCell ref="A27:Q27"/>
    <mergeCell ref="M29:Q29"/>
    <mergeCell ref="A2:A3"/>
    <mergeCell ref="B2:B3"/>
    <mergeCell ref="C2:C3"/>
    <mergeCell ref="D2:D3"/>
    <mergeCell ref="M2:M3"/>
    <mergeCell ref="N2:N3"/>
    <mergeCell ref="N4:N6"/>
    <mergeCell ref="N7:N9"/>
    <mergeCell ref="N10:N12"/>
    <mergeCell ref="N13:N14"/>
    <mergeCell ref="N15:N16"/>
    <mergeCell ref="N17:N20"/>
    <mergeCell ref="O2:O3"/>
    <mergeCell ref="P2:P3"/>
    <mergeCell ref="Q2:Q3"/>
  </mergeCells>
  <printOptions/>
  <pageMargins left="0.4724409448818898" right="0.15748031496062992" top="0.5905511811023623" bottom="0.5905511811023623" header="0.5118110236220472" footer="0.5118110236220472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2018-05-22T08:04:35Z</cp:lastPrinted>
  <dcterms:created xsi:type="dcterms:W3CDTF">1996-12-17T01:32:42Z</dcterms:created>
  <dcterms:modified xsi:type="dcterms:W3CDTF">2021-06-10T08:09:54Z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E17AB3A343214E8B885C6D16010EB1D0</vt:lpwstr>
  </property>
</Properties>
</file>